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i\Desktop\"/>
    </mc:Choice>
  </mc:AlternateContent>
  <xr:revisionPtr revIDLastSave="0" documentId="10_ncr:8100000_{951FD5DB-2BEB-4586-AE6D-508346AEFAC4}" xr6:coauthVersionLast="34" xr6:coauthVersionMax="34" xr10:uidLastSave="{00000000-0000-0000-0000-000000000000}"/>
  <bookViews>
    <workbookView xWindow="120" yWindow="75" windowWidth="18915" windowHeight="11820" xr2:uid="{00000000-000D-0000-FFFF-FFFF00000000}"/>
  </bookViews>
  <sheets>
    <sheet name="Monatliche Fixkosten" sheetId="3" r:id="rId1"/>
    <sheet name="Fahrtkosten" sheetId="4" r:id="rId2"/>
    <sheet name="Einzugskosten" sheetId="7" r:id="rId3"/>
  </sheets>
  <definedNames>
    <definedName name="_xlnm.Print_Area" localSheetId="2">Einzugskosten!$A$1:$E$38</definedName>
  </definedNames>
  <calcPr calcId="162913"/>
  <fileRecoveryPr autoRecover="0"/>
</workbook>
</file>

<file path=xl/calcChain.xml><?xml version="1.0" encoding="utf-8"?>
<calcChain xmlns="http://schemas.openxmlformats.org/spreadsheetml/2006/main">
  <c r="C14" i="3" l="1"/>
  <c r="F19" i="3" l="1"/>
  <c r="E30" i="7" l="1"/>
  <c r="E29" i="7"/>
  <c r="F12" i="3" l="1"/>
  <c r="E27" i="7" l="1"/>
  <c r="E25" i="7"/>
  <c r="E6" i="7"/>
  <c r="E17" i="7" l="1"/>
  <c r="E18" i="7"/>
  <c r="D34" i="7"/>
  <c r="E16" i="7" l="1"/>
  <c r="C34" i="7" l="1"/>
  <c r="E13" i="7"/>
  <c r="E33" i="7" l="1"/>
  <c r="E24" i="7"/>
  <c r="E14" i="7"/>
  <c r="E28" i="7"/>
  <c r="E26" i="7"/>
  <c r="E10" i="7"/>
  <c r="E20" i="7"/>
  <c r="E21" i="7"/>
  <c r="E22" i="7"/>
  <c r="E5" i="7" l="1"/>
  <c r="E8" i="7"/>
  <c r="E9" i="7"/>
  <c r="E11" i="7"/>
  <c r="E12" i="7"/>
  <c r="E15" i="7"/>
  <c r="E19" i="7"/>
  <c r="E31" i="7"/>
  <c r="E32" i="7"/>
  <c r="E34" i="7" l="1"/>
  <c r="F3" i="3" l="1"/>
  <c r="F15" i="3" l="1"/>
  <c r="F6" i="4" l="1"/>
  <c r="F7" i="4"/>
  <c r="F8" i="4"/>
  <c r="F9" i="4"/>
  <c r="F17" i="3" l="1"/>
  <c r="F14" i="3" l="1"/>
  <c r="I8" i="4" l="1"/>
  <c r="I5" i="4" l="1"/>
  <c r="I7" i="4" l="1"/>
  <c r="F16" i="3" l="1"/>
  <c r="F2" i="4"/>
  <c r="F10" i="4" l="1"/>
  <c r="F11" i="4" s="1"/>
  <c r="F4" i="3"/>
  <c r="F5" i="3"/>
  <c r="F6" i="3"/>
  <c r="F7" i="3"/>
  <c r="F8" i="3"/>
  <c r="C13" i="3" l="1"/>
  <c r="C30" i="3" s="1"/>
  <c r="C31" i="3" s="1"/>
  <c r="F18" i="3"/>
  <c r="F11" i="3" l="1"/>
  <c r="F10" i="3"/>
  <c r="C28" i="3" s="1"/>
  <c r="F25" i="3" s="1"/>
  <c r="F9" i="3"/>
  <c r="F13" i="3" l="1"/>
  <c r="F22" i="3" l="1"/>
  <c r="F24" i="3" s="1"/>
</calcChain>
</file>

<file path=xl/sharedStrings.xml><?xml version="1.0" encoding="utf-8"?>
<sst xmlns="http://schemas.openxmlformats.org/spreadsheetml/2006/main" count="113" uniqueCount="89">
  <si>
    <t>#</t>
  </si>
  <si>
    <t>Kostenstelle</t>
  </si>
  <si>
    <t>Saldo</t>
  </si>
  <si>
    <t>Couchtisch</t>
  </si>
  <si>
    <t>Beschreibung</t>
  </si>
  <si>
    <t>Kosten</t>
  </si>
  <si>
    <t>Takt</t>
  </si>
  <si>
    <t>Jährlich</t>
  </si>
  <si>
    <t>Miete Wohnung</t>
  </si>
  <si>
    <t>Strom</t>
  </si>
  <si>
    <t>Internet</t>
  </si>
  <si>
    <t>TV</t>
  </si>
  <si>
    <t>Handy</t>
  </si>
  <si>
    <t>Haushaltsversicherung</t>
  </si>
  <si>
    <t>Autoversicherung</t>
  </si>
  <si>
    <t>monatlich</t>
  </si>
  <si>
    <t>Lebensmittel</t>
  </si>
  <si>
    <t>GIS</t>
  </si>
  <si>
    <t>Unfallversicherung</t>
  </si>
  <si>
    <t>ÖAMTC</t>
  </si>
  <si>
    <t>jährlich</t>
  </si>
  <si>
    <t>Strecke</t>
  </si>
  <si>
    <t>Kilometer</t>
  </si>
  <si>
    <t>Täglich</t>
  </si>
  <si>
    <t>Wöchentlich</t>
  </si>
  <si>
    <t>Monatlich</t>
  </si>
  <si>
    <t>Arbeit</t>
  </si>
  <si>
    <t>Monatliche Kilometer</t>
  </si>
  <si>
    <t>Kfz Rechtsschutzversicherung</t>
  </si>
  <si>
    <t>Preis pro km</t>
  </si>
  <si>
    <t>Euro</t>
  </si>
  <si>
    <t>Kosten pro Monat</t>
  </si>
  <si>
    <t>halbjährlich</t>
  </si>
  <si>
    <t>Anmerkung</t>
  </si>
  <si>
    <t>Verbrauch auf 100km</t>
  </si>
  <si>
    <t>Liter</t>
  </si>
  <si>
    <t>Tankinhalt</t>
  </si>
  <si>
    <t>Reichweite</t>
  </si>
  <si>
    <t>km</t>
  </si>
  <si>
    <t>Preis pro Liter</t>
  </si>
  <si>
    <t>Diesel</t>
  </si>
  <si>
    <t>Preis Pro Tankfüllung</t>
  </si>
  <si>
    <t>Oktober</t>
  </si>
  <si>
    <t>€</t>
  </si>
  <si>
    <t>Fitnessstudio</t>
  </si>
  <si>
    <t>Jänner</t>
  </si>
  <si>
    <t>Monatliche Kosten (nur ich)</t>
  </si>
  <si>
    <t>geteilte Kosten</t>
  </si>
  <si>
    <t>Kosten Auto pro Jahr</t>
  </si>
  <si>
    <t>Kosten Auto pro Monat</t>
  </si>
  <si>
    <t>Wohnzimmer</t>
  </si>
  <si>
    <t>Gefrierschrank</t>
  </si>
  <si>
    <t>Soll</t>
  </si>
  <si>
    <t>Ist</t>
  </si>
  <si>
    <t>Balkon</t>
  </si>
  <si>
    <t>Büro</t>
  </si>
  <si>
    <t>Bürostuhl</t>
  </si>
  <si>
    <t>Schlafsofa</t>
  </si>
  <si>
    <t>Keilrahmenbilder</t>
  </si>
  <si>
    <t>Bad</t>
  </si>
  <si>
    <r>
      <rPr>
        <b/>
        <sz val="11"/>
        <color theme="1"/>
        <rFont val="Calibri"/>
        <family val="2"/>
        <scheme val="minor"/>
      </rPr>
      <t>Schlafzimmer</t>
    </r>
    <r>
      <rPr>
        <sz val="11"/>
        <color theme="1"/>
        <rFont val="Calibri"/>
        <family val="2"/>
        <scheme val="minor"/>
      </rPr>
      <t xml:space="preserve">
Wandtattoo
Bettbank/-truhe</t>
    </r>
  </si>
  <si>
    <t>Griller, Abdeckplane</t>
  </si>
  <si>
    <t>Vorraum</t>
  </si>
  <si>
    <t>Farbe für alte Wohnung</t>
  </si>
  <si>
    <r>
      <rPr>
        <b/>
        <sz val="11"/>
        <color theme="1"/>
        <rFont val="Calibri"/>
        <family val="2"/>
        <scheme val="minor"/>
      </rPr>
      <t>Küche</t>
    </r>
    <r>
      <rPr>
        <sz val="11"/>
        <color theme="1"/>
        <rFont val="Calibri"/>
        <family val="2"/>
        <scheme val="minor"/>
      </rPr>
      <t xml:space="preserve">
Ablöse </t>
    </r>
  </si>
  <si>
    <t>Stuhl</t>
  </si>
  <si>
    <t>Küchenmaschine</t>
  </si>
  <si>
    <t>Orientierungslicht</t>
  </si>
  <si>
    <t>Schminkspiegel, Föhnhalter</t>
  </si>
  <si>
    <t>2x Miete Tiefgarage</t>
  </si>
  <si>
    <t>Sonstiges</t>
  </si>
  <si>
    <t>Geteilte Kosten gesamt</t>
  </si>
  <si>
    <t>Keller</t>
  </si>
  <si>
    <t>Regale</t>
  </si>
  <si>
    <t>Sonstiger Hausrat, Putz, Wasch, Pflegemittel,
Geschirr, Schreibtafel
Umzugskosten, Kabelkanäle, Hakensortiment,
Kelomat</t>
  </si>
  <si>
    <t>Plisees</t>
  </si>
  <si>
    <t>Stichtag</t>
  </si>
  <si>
    <t>Monatliche Fixkosten</t>
  </si>
  <si>
    <t>Werkstatt, Reifen, Reparaturen lt. ÖAMTC</t>
  </si>
  <si>
    <t>Betrag monatlich</t>
  </si>
  <si>
    <t>Esstisch</t>
  </si>
  <si>
    <t>Esszimmerlampe</t>
  </si>
  <si>
    <t>Vertikallamellen</t>
  </si>
  <si>
    <t xml:space="preserve">Kaffeemaschine </t>
  </si>
  <si>
    <t>Garderobe</t>
  </si>
  <si>
    <t>Regendusche</t>
  </si>
  <si>
    <t>Sonstige Ablöse für Möbel</t>
  </si>
  <si>
    <t>Monatliche Ersparnis durch Zweipersonenhaushalt</t>
  </si>
  <si>
    <t>Kostenplanung für neue Wohnung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</si>
</sst>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vertical="top"/>
    </xf>
    <xf numFmtId="164" fontId="0" fillId="0" borderId="0" xfId="1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Border="1"/>
    <xf numFmtId="0" fontId="1" fillId="0" borderId="0" xfId="0" applyFont="1"/>
    <xf numFmtId="164" fontId="1" fillId="0" borderId="0" xfId="1" applyFont="1"/>
    <xf numFmtId="164" fontId="0" fillId="0" borderId="0" xfId="0" applyNumberFormat="1" applyFont="1" applyBorder="1"/>
    <xf numFmtId="2" fontId="0" fillId="0" borderId="0" xfId="0" applyNumberFormat="1" applyFill="1"/>
    <xf numFmtId="2" fontId="3" fillId="0" borderId="0" xfId="0" applyNumberFormat="1" applyFont="1" applyFill="1"/>
    <xf numFmtId="2" fontId="1" fillId="0" borderId="1" xfId="0" applyNumberFormat="1" applyFont="1" applyFill="1" applyBorder="1"/>
    <xf numFmtId="0" fontId="1" fillId="0" borderId="0" xfId="0" applyFont="1" applyAlignment="1">
      <alignment wrapText="1"/>
    </xf>
    <xf numFmtId="2" fontId="1" fillId="0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Font="1"/>
    <xf numFmtId="164" fontId="6" fillId="0" borderId="0" xfId="0" applyNumberFormat="1" applyFont="1"/>
    <xf numFmtId="164" fontId="7" fillId="0" borderId="0" xfId="1" applyFont="1"/>
    <xf numFmtId="164" fontId="6" fillId="0" borderId="0" xfId="1" applyFont="1" applyBorder="1"/>
    <xf numFmtId="164" fontId="6" fillId="2" borderId="0" xfId="1" applyFont="1" applyFill="1"/>
    <xf numFmtId="0" fontId="6" fillId="0" borderId="0" xfId="0" applyFont="1" applyBorder="1"/>
    <xf numFmtId="0" fontId="6" fillId="0" borderId="3" xfId="0" applyFont="1" applyBorder="1" applyAlignment="1">
      <alignment horizontal="left"/>
    </xf>
    <xf numFmtId="164" fontId="6" fillId="0" borderId="4" xfId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164" fontId="6" fillId="0" borderId="6" xfId="1" applyFont="1" applyBorder="1" applyAlignment="1">
      <alignment horizontal="right"/>
    </xf>
    <xf numFmtId="0" fontId="0" fillId="0" borderId="0" xfId="0" applyAlignment="1">
      <alignment vertical="center" wrapText="1"/>
    </xf>
    <xf numFmtId="164" fontId="0" fillId="0" borderId="0" xfId="1" applyFont="1" applyAlignment="1">
      <alignment wrapText="1"/>
    </xf>
    <xf numFmtId="164" fontId="0" fillId="0" borderId="0" xfId="1" applyFont="1" applyAlignment="1">
      <alignment vertical="center" wrapText="1"/>
    </xf>
    <xf numFmtId="164" fontId="0" fillId="0" borderId="0" xfId="0" applyNumberFormat="1" applyFont="1"/>
    <xf numFmtId="0" fontId="2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€&quot;\ * #,##0.00_-;\-&quot;€&quot;\ * #,##0.00_-;_-&quot;€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:G22" totalsRowCount="1" headerRowDxfId="17">
  <autoFilter ref="A2:G21" xr:uid="{00000000-0009-0000-0100-000002000000}"/>
  <tableColumns count="7">
    <tableColumn id="1" xr3:uid="{00000000-0010-0000-0000-000001000000}" name="#" totalsRowDxfId="6"/>
    <tableColumn id="2" xr3:uid="{00000000-0010-0000-0000-000002000000}" name="Beschreibung" totalsRowDxfId="5"/>
    <tableColumn id="3" xr3:uid="{00000000-0010-0000-0000-000003000000}" name="Kosten" dataDxfId="8" totalsRowDxfId="4"/>
    <tableColumn id="4" xr3:uid="{00000000-0010-0000-0000-000004000000}" name="Takt" totalsRowDxfId="3"/>
    <tableColumn id="5" xr3:uid="{00000000-0010-0000-0000-000005000000}" name="Stichtag" totalsRowDxfId="2"/>
    <tableColumn id="6" xr3:uid="{00000000-0010-0000-0000-000006000000}" name="Betrag monatlich" totalsRowFunction="custom" dataDxfId="7" totalsRowDxfId="1">
      <totalsRowFormula>SUM(F3:F21)</totalsRowFormula>
    </tableColumn>
    <tableColumn id="8" xr3:uid="{00000000-0010-0000-0000-000008000000}" name="Anmerkung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A1:F11" totalsRowShown="0">
  <autoFilter ref="A1:F11" xr:uid="{00000000-0009-0000-0100-000003000000}"/>
  <tableColumns count="6">
    <tableColumn id="1" xr3:uid="{00000000-0010-0000-0200-000001000000}" name="Strecke"/>
    <tableColumn id="2" xr3:uid="{00000000-0010-0000-0200-000002000000}" name="Kilometer"/>
    <tableColumn id="3" xr3:uid="{00000000-0010-0000-0200-000003000000}" name="Täglich"/>
    <tableColumn id="4" xr3:uid="{00000000-0010-0000-0200-000004000000}" name="Wöchentlich"/>
    <tableColumn id="5" xr3:uid="{00000000-0010-0000-0200-000005000000}" name="Monatlich"/>
    <tableColumn id="6" xr3:uid="{00000000-0010-0000-0200-000006000000}" name="Monatliche Kilometer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e17" displayName="Tabelle17" ref="A4:E34" totalsRowShown="0">
  <autoFilter ref="A4:E34" xr:uid="{00000000-0009-0000-0100-000006000000}"/>
  <tableColumns count="5">
    <tableColumn id="1" xr3:uid="{00000000-0010-0000-0400-000001000000}" name="#" dataDxfId="16" totalsRowDxfId="15"/>
    <tableColumn id="2" xr3:uid="{00000000-0010-0000-0400-000002000000}" name="Kostenstelle"/>
    <tableColumn id="3" xr3:uid="{00000000-0010-0000-0400-000003000000}" name="Soll" dataDxfId="14" totalsRowDxfId="13"/>
    <tableColumn id="4" xr3:uid="{00000000-0010-0000-0400-000004000000}" name="Ist" dataDxfId="12" totalsRowDxfId="11"/>
    <tableColumn id="5" xr3:uid="{00000000-0010-0000-0400-000005000000}" name="Saldo" dataDxfId="10" totalsRowDxfId="9">
      <calculatedColumnFormula>Tabelle17[[#This Row],[Soll]]-Tabelle17[[#This Row],[Ist]]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E27" sqref="E27"/>
    </sheetView>
  </sheetViews>
  <sheetFormatPr defaultColWidth="11.42578125" defaultRowHeight="15" x14ac:dyDescent="0.25"/>
  <cols>
    <col min="1" max="1" width="6.5703125" style="17" bestFit="1" customWidth="1"/>
    <col min="2" max="2" width="39.140625" style="17" customWidth="1"/>
    <col min="3" max="3" width="11.7109375" style="19" bestFit="1" customWidth="1"/>
    <col min="4" max="4" width="11.42578125" style="17" bestFit="1" customWidth="1"/>
    <col min="5" max="5" width="13.5703125" style="17" bestFit="1" customWidth="1"/>
    <col min="6" max="6" width="19.140625" style="17" bestFit="1" customWidth="1"/>
    <col min="7" max="7" width="18" style="17" bestFit="1" customWidth="1"/>
    <col min="8" max="16384" width="11.42578125" style="17"/>
  </cols>
  <sheetData>
    <row r="1" spans="1:9" ht="28.5" x14ac:dyDescent="0.45">
      <c r="A1" s="33" t="s">
        <v>77</v>
      </c>
      <c r="B1" s="34"/>
      <c r="C1" s="34"/>
      <c r="D1" s="34"/>
      <c r="E1" s="34"/>
      <c r="F1" s="34"/>
      <c r="G1" s="34"/>
    </row>
    <row r="2" spans="1:9" x14ac:dyDescent="0.25">
      <c r="A2" s="18" t="s">
        <v>0</v>
      </c>
      <c r="B2" s="18" t="s">
        <v>4</v>
      </c>
      <c r="C2" s="18" t="s">
        <v>5</v>
      </c>
      <c r="D2" s="18" t="s">
        <v>6</v>
      </c>
      <c r="E2" s="6" t="s">
        <v>76</v>
      </c>
      <c r="F2" s="6" t="s">
        <v>79</v>
      </c>
      <c r="G2" s="18" t="s">
        <v>33</v>
      </c>
    </row>
    <row r="3" spans="1:9" x14ac:dyDescent="0.25">
      <c r="A3" s="17">
        <v>1</v>
      </c>
      <c r="B3" s="17" t="s">
        <v>8</v>
      </c>
      <c r="C3" s="19">
        <v>1000</v>
      </c>
      <c r="D3" s="17" t="s">
        <v>15</v>
      </c>
      <c r="F3" s="19">
        <f>Tabelle2[[#This Row],[Kosten]]</f>
        <v>1000</v>
      </c>
      <c r="G3" s="17" t="s">
        <v>47</v>
      </c>
    </row>
    <row r="4" spans="1:9" x14ac:dyDescent="0.25">
      <c r="A4" s="17">
        <v>2</v>
      </c>
      <c r="B4" s="7" t="s">
        <v>69</v>
      </c>
      <c r="C4" s="19">
        <v>100</v>
      </c>
      <c r="D4" s="17" t="s">
        <v>15</v>
      </c>
      <c r="F4" s="19">
        <f>Tabelle2[[#This Row],[Kosten]]</f>
        <v>100</v>
      </c>
      <c r="G4" s="17" t="s">
        <v>47</v>
      </c>
    </row>
    <row r="5" spans="1:9" x14ac:dyDescent="0.25">
      <c r="A5" s="17">
        <v>3</v>
      </c>
      <c r="B5" s="17" t="s">
        <v>9</v>
      </c>
      <c r="C5" s="19">
        <v>50</v>
      </c>
      <c r="D5" s="17" t="s">
        <v>15</v>
      </c>
      <c r="F5" s="19">
        <f>Tabelle2[[#This Row],[Kosten]]</f>
        <v>50</v>
      </c>
      <c r="G5" s="17" t="s">
        <v>47</v>
      </c>
    </row>
    <row r="6" spans="1:9" x14ac:dyDescent="0.25">
      <c r="A6" s="17">
        <v>4</v>
      </c>
      <c r="B6" s="17" t="s">
        <v>10</v>
      </c>
      <c r="C6" s="19">
        <v>19.899999999999999</v>
      </c>
      <c r="D6" s="17" t="s">
        <v>15</v>
      </c>
      <c r="F6" s="19">
        <f>Tabelle2[[#This Row],[Kosten]]</f>
        <v>19.899999999999999</v>
      </c>
      <c r="G6" s="17" t="s">
        <v>47</v>
      </c>
    </row>
    <row r="7" spans="1:9" x14ac:dyDescent="0.25">
      <c r="A7" s="17">
        <v>5</v>
      </c>
      <c r="B7" s="17" t="s">
        <v>11</v>
      </c>
      <c r="C7" s="19">
        <v>13.5</v>
      </c>
      <c r="D7" s="17" t="s">
        <v>15</v>
      </c>
      <c r="F7" s="19">
        <f>Tabelle2[[#This Row],[Kosten]]</f>
        <v>13.5</v>
      </c>
      <c r="G7" s="17" t="s">
        <v>47</v>
      </c>
      <c r="I7" s="20"/>
    </row>
    <row r="8" spans="1:9" x14ac:dyDescent="0.25">
      <c r="A8" s="17">
        <v>6</v>
      </c>
      <c r="B8" s="17" t="s">
        <v>12</v>
      </c>
      <c r="C8" s="19">
        <v>15</v>
      </c>
      <c r="D8" s="17" t="s">
        <v>15</v>
      </c>
      <c r="F8" s="19">
        <f>Tabelle2[[#This Row],[Kosten]]</f>
        <v>15</v>
      </c>
      <c r="H8" s="20"/>
    </row>
    <row r="9" spans="1:9" x14ac:dyDescent="0.25">
      <c r="A9" s="17">
        <v>7</v>
      </c>
      <c r="B9" s="17" t="s">
        <v>28</v>
      </c>
      <c r="C9" s="21">
        <v>150</v>
      </c>
      <c r="D9" s="17" t="s">
        <v>7</v>
      </c>
      <c r="E9" s="17" t="s">
        <v>42</v>
      </c>
      <c r="F9" s="21">
        <f>Tabelle2[[#This Row],[Kosten]]/12</f>
        <v>12.5</v>
      </c>
      <c r="H9" s="20"/>
    </row>
    <row r="10" spans="1:9" x14ac:dyDescent="0.25">
      <c r="A10" s="17">
        <v>8</v>
      </c>
      <c r="B10" s="17" t="s">
        <v>13</v>
      </c>
      <c r="C10" s="19">
        <v>150</v>
      </c>
      <c r="D10" s="17" t="s">
        <v>7</v>
      </c>
      <c r="E10" s="17" t="s">
        <v>42</v>
      </c>
      <c r="F10" s="19">
        <f>Tabelle2[[#This Row],[Kosten]]/12</f>
        <v>12.5</v>
      </c>
      <c r="G10" s="17" t="s">
        <v>47</v>
      </c>
    </row>
    <row r="11" spans="1:9" x14ac:dyDescent="0.25">
      <c r="A11" s="17">
        <v>9</v>
      </c>
      <c r="B11" s="17" t="s">
        <v>14</v>
      </c>
      <c r="C11" s="19">
        <v>1000</v>
      </c>
      <c r="D11" s="17" t="s">
        <v>7</v>
      </c>
      <c r="E11" s="17" t="s">
        <v>45</v>
      </c>
      <c r="F11" s="19">
        <f>Tabelle2[[#This Row],[Kosten]]/12</f>
        <v>83.333333333333329</v>
      </c>
      <c r="H11" s="20"/>
    </row>
    <row r="12" spans="1:9" x14ac:dyDescent="0.25">
      <c r="A12" s="17">
        <v>10</v>
      </c>
      <c r="B12" s="17" t="s">
        <v>16</v>
      </c>
      <c r="C12" s="19">
        <v>250</v>
      </c>
      <c r="D12" s="17" t="s">
        <v>15</v>
      </c>
      <c r="F12" s="19">
        <f>C12</f>
        <v>250</v>
      </c>
      <c r="G12" s="17" t="s">
        <v>47</v>
      </c>
    </row>
    <row r="13" spans="1:9" x14ac:dyDescent="0.25">
      <c r="A13" s="17">
        <v>11</v>
      </c>
      <c r="B13" s="17" t="s">
        <v>40</v>
      </c>
      <c r="C13" s="19">
        <f>Fahrtkosten!F11</f>
        <v>33.275550000000003</v>
      </c>
      <c r="D13" s="17" t="s">
        <v>15</v>
      </c>
      <c r="F13" s="19">
        <f t="shared" ref="F13" si="0">C13</f>
        <v>33.275550000000003</v>
      </c>
    </row>
    <row r="14" spans="1:9" x14ac:dyDescent="0.25">
      <c r="A14" s="17">
        <v>12</v>
      </c>
      <c r="B14" s="7" t="s">
        <v>78</v>
      </c>
      <c r="C14" s="21">
        <f>40*12</f>
        <v>480</v>
      </c>
      <c r="D14" s="17" t="s">
        <v>7</v>
      </c>
      <c r="F14" s="21">
        <f>Tabelle2[[#This Row],[Kosten]]/12</f>
        <v>40</v>
      </c>
    </row>
    <row r="15" spans="1:9" x14ac:dyDescent="0.25">
      <c r="A15" s="17">
        <v>13</v>
      </c>
      <c r="B15" s="17" t="s">
        <v>17</v>
      </c>
      <c r="C15" s="19">
        <v>146.86000000000001</v>
      </c>
      <c r="D15" s="17" t="s">
        <v>32</v>
      </c>
      <c r="F15" s="19">
        <f>Tabelle2[[#This Row],[Kosten]]/6</f>
        <v>24.47666666666667</v>
      </c>
      <c r="G15" s="17" t="s">
        <v>47</v>
      </c>
    </row>
    <row r="16" spans="1:9" x14ac:dyDescent="0.25">
      <c r="A16" s="17">
        <v>14</v>
      </c>
      <c r="B16" s="17" t="s">
        <v>18</v>
      </c>
      <c r="C16" s="19">
        <v>300</v>
      </c>
      <c r="D16" s="17" t="s">
        <v>20</v>
      </c>
      <c r="F16" s="19">
        <f>Tabelle2[[#This Row],[Kosten]]/12</f>
        <v>25</v>
      </c>
    </row>
    <row r="17" spans="1:7" x14ac:dyDescent="0.25">
      <c r="A17" s="17">
        <v>15</v>
      </c>
      <c r="B17" s="17" t="s">
        <v>44</v>
      </c>
      <c r="C17" s="21">
        <v>20</v>
      </c>
      <c r="D17" s="17" t="s">
        <v>15</v>
      </c>
      <c r="F17" s="19">
        <f>Tabelle2[[#This Row],[Kosten]]</f>
        <v>20</v>
      </c>
    </row>
    <row r="18" spans="1:7" x14ac:dyDescent="0.25">
      <c r="A18" s="17">
        <v>16</v>
      </c>
      <c r="B18" s="17" t="s">
        <v>19</v>
      </c>
      <c r="C18" s="19">
        <v>124.4</v>
      </c>
      <c r="D18" s="17" t="s">
        <v>20</v>
      </c>
      <c r="F18" s="22">
        <f>Tabelle2[[#This Row],[Kosten]]/12</f>
        <v>10.366666666666667</v>
      </c>
    </row>
    <row r="19" spans="1:7" x14ac:dyDescent="0.25">
      <c r="A19" s="17">
        <v>17</v>
      </c>
      <c r="B19" s="17" t="s">
        <v>70</v>
      </c>
      <c r="C19" s="21">
        <v>100</v>
      </c>
      <c r="D19" s="17" t="s">
        <v>15</v>
      </c>
      <c r="F19" s="22">
        <f>Tabelle2[[#This Row],[Kosten]]</f>
        <v>100</v>
      </c>
      <c r="G19" s="17" t="s">
        <v>47</v>
      </c>
    </row>
    <row r="20" spans="1:7" x14ac:dyDescent="0.25">
      <c r="F20" s="19"/>
    </row>
    <row r="21" spans="1:7" x14ac:dyDescent="0.25">
      <c r="C21" s="21"/>
      <c r="F21" s="21"/>
    </row>
    <row r="22" spans="1:7" x14ac:dyDescent="0.25">
      <c r="A22" s="7"/>
      <c r="B22" s="7"/>
      <c r="C22" s="32"/>
      <c r="D22" s="7"/>
      <c r="E22" s="7"/>
      <c r="F22" s="11">
        <f>SUM(F3:F21)</f>
        <v>1809.8522166666667</v>
      </c>
      <c r="G22" s="7"/>
    </row>
    <row r="23" spans="1:7" x14ac:dyDescent="0.25">
      <c r="C23" s="21"/>
      <c r="F23" s="21"/>
    </row>
    <row r="24" spans="1:7" x14ac:dyDescent="0.25">
      <c r="B24" s="17" t="s">
        <v>46</v>
      </c>
      <c r="F24" s="23">
        <f>F22-C28</f>
        <v>1024.6638833333332</v>
      </c>
    </row>
    <row r="25" spans="1:7" x14ac:dyDescent="0.25">
      <c r="B25" s="38" t="s">
        <v>87</v>
      </c>
      <c r="C25" s="35"/>
      <c r="D25" s="35"/>
      <c r="F25" s="23">
        <f>C28-(C4/2)-(C5/2)-(C12/2)-(C19/2)</f>
        <v>535.18833333333339</v>
      </c>
    </row>
    <row r="27" spans="1:7" x14ac:dyDescent="0.25">
      <c r="F27" s="19"/>
    </row>
    <row r="28" spans="1:7" x14ac:dyDescent="0.25">
      <c r="B28" s="24" t="s">
        <v>71</v>
      </c>
      <c r="C28" s="22">
        <f>(F3+F5+F6+F7+F10+F15+F4+F12+F19)/2</f>
        <v>785.18833333333339</v>
      </c>
      <c r="D28" s="20"/>
      <c r="F28" s="19"/>
    </row>
    <row r="29" spans="1:7" x14ac:dyDescent="0.25">
      <c r="F29" s="19"/>
    </row>
    <row r="30" spans="1:7" x14ac:dyDescent="0.25">
      <c r="B30" s="25" t="s">
        <v>48</v>
      </c>
      <c r="C30" s="26">
        <f>C18+C14+(C13*12)+C11+C9</f>
        <v>2153.7066</v>
      </c>
      <c r="F30" s="19"/>
    </row>
    <row r="31" spans="1:7" x14ac:dyDescent="0.25">
      <c r="B31" s="27" t="s">
        <v>49</v>
      </c>
      <c r="C31" s="28">
        <f>C30/12</f>
        <v>179.47555</v>
      </c>
      <c r="F31" s="19"/>
    </row>
    <row r="32" spans="1:7" x14ac:dyDescent="0.25">
      <c r="F32" s="19"/>
    </row>
    <row r="33" spans="6:6" s="17" customFormat="1" x14ac:dyDescent="0.25">
      <c r="F33" s="19"/>
    </row>
  </sheetData>
  <mergeCells count="2">
    <mergeCell ref="A1:G1"/>
    <mergeCell ref="B25:D25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>
      <selection activeCell="F5" sqref="A4:F5"/>
    </sheetView>
  </sheetViews>
  <sheetFormatPr defaultColWidth="11.42578125" defaultRowHeight="15" x14ac:dyDescent="0.25"/>
  <cols>
    <col min="1" max="1" width="19.42578125" bestFit="1" customWidth="1"/>
    <col min="2" max="2" width="12" customWidth="1"/>
    <col min="4" max="4" width="14.28515625" customWidth="1"/>
    <col min="5" max="5" width="12" customWidth="1"/>
    <col min="6" max="6" width="22.42578125" customWidth="1"/>
    <col min="8" max="8" width="19.5703125" bestFit="1" customWidth="1"/>
  </cols>
  <sheetData>
    <row r="1" spans="1:10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27</v>
      </c>
    </row>
    <row r="2" spans="1:10" x14ac:dyDescent="0.25">
      <c r="A2" t="s">
        <v>26</v>
      </c>
      <c r="B2">
        <v>20.100000000000001</v>
      </c>
      <c r="C2">
        <v>2</v>
      </c>
      <c r="E2">
        <v>17.5</v>
      </c>
      <c r="F2">
        <f>Tabelle3[[#This Row],[Kilometer]]*Tabelle3[[#This Row],[Täglich]]*Tabelle3[[#This Row],[Monatlich]]</f>
        <v>703.5</v>
      </c>
    </row>
    <row r="3" spans="1:10" x14ac:dyDescent="0.25">
      <c r="H3" t="s">
        <v>39</v>
      </c>
      <c r="I3">
        <v>1.1000000000000001</v>
      </c>
      <c r="J3" t="s">
        <v>30</v>
      </c>
    </row>
    <row r="4" spans="1:10" x14ac:dyDescent="0.25">
      <c r="H4" t="s">
        <v>34</v>
      </c>
      <c r="I4">
        <v>4.3</v>
      </c>
      <c r="J4" t="s">
        <v>35</v>
      </c>
    </row>
    <row r="5" spans="1:10" x14ac:dyDescent="0.25">
      <c r="H5" t="s">
        <v>29</v>
      </c>
      <c r="I5">
        <f>I4*I3/100</f>
        <v>4.7300000000000002E-2</v>
      </c>
      <c r="J5" t="s">
        <v>30</v>
      </c>
    </row>
    <row r="6" spans="1:10" x14ac:dyDescent="0.25">
      <c r="F6">
        <f>Tabelle3[[#This Row],[Kilometer]]*Tabelle3[[#This Row],[Täglich]]*Tabelle3[[#This Row],[Monatlich]]</f>
        <v>0</v>
      </c>
      <c r="H6" t="s">
        <v>36</v>
      </c>
      <c r="I6">
        <v>45</v>
      </c>
    </row>
    <row r="7" spans="1:10" x14ac:dyDescent="0.25">
      <c r="F7">
        <f>Tabelle3[[#This Row],[Kilometer]]*Tabelle3[[#This Row],[Täglich]]*Tabelle3[[#This Row],[Monatlich]]</f>
        <v>0</v>
      </c>
      <c r="H7" t="s">
        <v>37</v>
      </c>
      <c r="I7" s="3">
        <f>100/I4*I6</f>
        <v>1046.5116279069769</v>
      </c>
      <c r="J7" t="s">
        <v>38</v>
      </c>
    </row>
    <row r="8" spans="1:10" x14ac:dyDescent="0.25">
      <c r="F8">
        <f>Tabelle3[[#This Row],[Kilometer]]*Tabelle3[[#This Row],[Täglich]]*Tabelle3[[#This Row],[Monatlich]]</f>
        <v>0</v>
      </c>
      <c r="H8" t="s">
        <v>41</v>
      </c>
      <c r="I8">
        <f>I6*I3</f>
        <v>49.500000000000007</v>
      </c>
      <c r="J8" t="s">
        <v>43</v>
      </c>
    </row>
    <row r="9" spans="1:10" x14ac:dyDescent="0.25">
      <c r="F9">
        <f>Tabelle3[[#This Row],[Kilometer]]*Tabelle3[[#This Row],[Täglich]]*Tabelle3[[#This Row],[Monatlich]]</f>
        <v>0</v>
      </c>
    </row>
    <row r="10" spans="1:10" ht="15.75" thickBot="1" x14ac:dyDescent="0.3">
      <c r="F10" s="8">
        <f>SUM(F2:F9)</f>
        <v>703.5</v>
      </c>
    </row>
    <row r="11" spans="1:10" ht="15.75" thickTop="1" x14ac:dyDescent="0.25">
      <c r="A11" t="s">
        <v>31</v>
      </c>
      <c r="F11" s="10">
        <f>F10*I5</f>
        <v>33.275550000000003</v>
      </c>
    </row>
  </sheetData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1"/>
  <sheetViews>
    <sheetView zoomScale="115" zoomScaleNormal="115" workbookViewId="0">
      <selection sqref="A1:E3"/>
    </sheetView>
  </sheetViews>
  <sheetFormatPr defaultColWidth="11.42578125" defaultRowHeight="15" x14ac:dyDescent="0.25"/>
  <cols>
    <col min="1" max="1" width="3.42578125" customWidth="1"/>
    <col min="2" max="2" width="42.28515625" customWidth="1"/>
    <col min="3" max="3" width="13.140625" customWidth="1"/>
    <col min="4" max="4" width="11.85546875" customWidth="1"/>
    <col min="5" max="5" width="12.7109375" customWidth="1"/>
    <col min="6" max="6" width="2.42578125" customWidth="1"/>
  </cols>
  <sheetData>
    <row r="1" spans="1:5" x14ac:dyDescent="0.25">
      <c r="A1" s="36" t="s">
        <v>88</v>
      </c>
      <c r="B1" s="36"/>
      <c r="C1" s="36"/>
      <c r="D1" s="36"/>
      <c r="E1" s="36"/>
    </row>
    <row r="2" spans="1:5" x14ac:dyDescent="0.25">
      <c r="A2" s="36"/>
      <c r="B2" s="36"/>
      <c r="C2" s="36"/>
      <c r="D2" s="36"/>
      <c r="E2" s="36"/>
    </row>
    <row r="3" spans="1:5" x14ac:dyDescent="0.25">
      <c r="A3" s="36"/>
      <c r="B3" s="36"/>
      <c r="C3" s="36"/>
      <c r="D3" s="36"/>
      <c r="E3" s="36"/>
    </row>
    <row r="4" spans="1:5" x14ac:dyDescent="0.25">
      <c r="A4" s="1" t="s">
        <v>0</v>
      </c>
      <c r="B4" t="s">
        <v>1</v>
      </c>
      <c r="C4" t="s">
        <v>52</v>
      </c>
      <c r="D4" t="s">
        <v>53</v>
      </c>
      <c r="E4" t="s">
        <v>2</v>
      </c>
    </row>
    <row r="5" spans="1:5" ht="45" x14ac:dyDescent="0.25">
      <c r="A5" s="4"/>
      <c r="B5" s="2" t="s">
        <v>60</v>
      </c>
      <c r="C5" s="12"/>
      <c r="D5" s="12"/>
      <c r="E5" s="12">
        <f>Tabelle17[[#This Row],[Soll]]-Tabelle17[[#This Row],[Ist]]</f>
        <v>0</v>
      </c>
    </row>
    <row r="6" spans="1:5" x14ac:dyDescent="0.25">
      <c r="A6" s="4"/>
      <c r="B6" t="s">
        <v>75</v>
      </c>
      <c r="C6" s="12"/>
      <c r="D6" s="12"/>
      <c r="E6" s="12">
        <f>Tabelle17[[#This Row],[Soll]]-Tabelle17[[#This Row],[Ist]]</f>
        <v>0</v>
      </c>
    </row>
    <row r="7" spans="1:5" x14ac:dyDescent="0.25">
      <c r="A7" s="4"/>
      <c r="B7" s="15" t="s">
        <v>50</v>
      </c>
      <c r="C7" s="12"/>
      <c r="D7" s="12"/>
      <c r="E7" s="12"/>
    </row>
    <row r="8" spans="1:5" x14ac:dyDescent="0.25">
      <c r="A8" s="4"/>
      <c r="B8" s="2" t="s">
        <v>81</v>
      </c>
      <c r="C8" s="12"/>
      <c r="D8" s="12"/>
      <c r="E8" s="12">
        <f>Tabelle17[[#This Row],[Soll]]-Tabelle17[[#This Row],[Ist]]</f>
        <v>0</v>
      </c>
    </row>
    <row r="9" spans="1:5" x14ac:dyDescent="0.25">
      <c r="A9" s="4"/>
      <c r="B9" t="s">
        <v>3</v>
      </c>
      <c r="C9" s="12"/>
      <c r="D9" s="12"/>
      <c r="E9" s="12">
        <f>Tabelle17[[#This Row],[Soll]]-Tabelle17[[#This Row],[Ist]]</f>
        <v>0</v>
      </c>
    </row>
    <row r="10" spans="1:5" x14ac:dyDescent="0.25">
      <c r="A10" s="4"/>
      <c r="B10" t="s">
        <v>82</v>
      </c>
      <c r="C10" s="12"/>
      <c r="D10" s="13"/>
      <c r="E10" s="12">
        <f>Tabelle17[[#This Row],[Soll]]-Tabelle17[[#This Row],[Ist]]</f>
        <v>0</v>
      </c>
    </row>
    <row r="11" spans="1:5" ht="30" x14ac:dyDescent="0.25">
      <c r="A11" s="4"/>
      <c r="B11" s="2" t="s">
        <v>64</v>
      </c>
      <c r="C11" s="12"/>
      <c r="D11" s="13"/>
      <c r="E11" s="12">
        <f>Tabelle17[[#This Row],[Soll]]-Tabelle17[[#This Row],[Ist]]</f>
        <v>0</v>
      </c>
    </row>
    <row r="12" spans="1:5" x14ac:dyDescent="0.25">
      <c r="A12" s="4"/>
      <c r="B12" s="2" t="s">
        <v>80</v>
      </c>
      <c r="C12" s="12"/>
      <c r="D12" s="13"/>
      <c r="E12" s="12">
        <f>Tabelle17[[#This Row],[Soll]]-Tabelle17[[#This Row],[Ist]]</f>
        <v>0</v>
      </c>
    </row>
    <row r="13" spans="1:5" x14ac:dyDescent="0.25">
      <c r="A13" s="4"/>
      <c r="B13" s="2" t="s">
        <v>83</v>
      </c>
      <c r="C13" s="12"/>
      <c r="D13" s="12"/>
      <c r="E13" s="12">
        <f>Tabelle17[[#This Row],[Soll]]-Tabelle17[[#This Row],[Ist]]</f>
        <v>0</v>
      </c>
    </row>
    <row r="14" spans="1:5" x14ac:dyDescent="0.25">
      <c r="A14" s="4"/>
      <c r="B14" s="2" t="s">
        <v>66</v>
      </c>
      <c r="C14" s="12"/>
      <c r="D14" s="12"/>
      <c r="E14" s="12">
        <f>Tabelle17[[#This Row],[Soll]]-Tabelle17[[#This Row],[Ist]]</f>
        <v>0</v>
      </c>
    </row>
    <row r="15" spans="1:5" x14ac:dyDescent="0.25">
      <c r="A15" s="4"/>
      <c r="B15" s="2" t="s">
        <v>51</v>
      </c>
      <c r="C15" s="12"/>
      <c r="D15" s="12"/>
      <c r="E15" s="12">
        <f>Tabelle17[[#This Row],[Soll]]-Tabelle17[[#This Row],[Ist]]</f>
        <v>0</v>
      </c>
    </row>
    <row r="16" spans="1:5" x14ac:dyDescent="0.25">
      <c r="A16" s="4"/>
      <c r="B16" s="2" t="s">
        <v>65</v>
      </c>
      <c r="C16" s="12"/>
      <c r="D16" s="12"/>
      <c r="E16" s="12">
        <f>Tabelle17[[#This Row],[Soll]]-Tabelle17[[#This Row],[Ist]]</f>
        <v>0</v>
      </c>
    </row>
    <row r="17" spans="1:5" x14ac:dyDescent="0.25">
      <c r="B17" t="s">
        <v>58</v>
      </c>
      <c r="D17" s="37"/>
      <c r="E17" s="12">
        <f>Tabelle17[[#This Row],[Soll]]-Tabelle17[[#This Row],[Ist]]</f>
        <v>0</v>
      </c>
    </row>
    <row r="18" spans="1:5" x14ac:dyDescent="0.25">
      <c r="A18" s="4"/>
      <c r="B18" s="15" t="s">
        <v>54</v>
      </c>
      <c r="C18" s="12"/>
      <c r="D18" s="12"/>
      <c r="E18" s="12">
        <f>Tabelle17[[#This Row],[Soll]]-Tabelle17[[#This Row],[Ist]]</f>
        <v>0</v>
      </c>
    </row>
    <row r="19" spans="1:5" x14ac:dyDescent="0.25">
      <c r="A19" s="4"/>
      <c r="B19" t="s">
        <v>61</v>
      </c>
      <c r="C19" s="12"/>
      <c r="D19" s="12"/>
      <c r="E19" s="12">
        <f>Tabelle17[[#This Row],[Soll]]-Tabelle17[[#This Row],[Ist]]</f>
        <v>0</v>
      </c>
    </row>
    <row r="20" spans="1:5" x14ac:dyDescent="0.25">
      <c r="A20" s="4"/>
      <c r="B20" s="9" t="s">
        <v>55</v>
      </c>
      <c r="C20" s="12"/>
      <c r="D20" s="12"/>
      <c r="E20" s="12">
        <f>Tabelle17[[#This Row],[Soll]]-Tabelle17[[#This Row],[Ist]]</f>
        <v>0</v>
      </c>
    </row>
    <row r="21" spans="1:5" x14ac:dyDescent="0.25">
      <c r="A21" s="4"/>
      <c r="B21" t="s">
        <v>56</v>
      </c>
      <c r="C21" s="12"/>
      <c r="D21" s="12"/>
      <c r="E21" s="12">
        <f>Tabelle17[[#This Row],[Soll]]-Tabelle17[[#This Row],[Ist]]</f>
        <v>0</v>
      </c>
    </row>
    <row r="22" spans="1:5" x14ac:dyDescent="0.25">
      <c r="A22" s="4"/>
      <c r="B22" t="s">
        <v>57</v>
      </c>
      <c r="C22" s="12"/>
      <c r="D22" s="12"/>
      <c r="E22" s="12">
        <f>Tabelle17[[#This Row],[Soll]]-Tabelle17[[#This Row],[Ist]]</f>
        <v>0</v>
      </c>
    </row>
    <row r="23" spans="1:5" x14ac:dyDescent="0.25">
      <c r="A23" s="4"/>
      <c r="B23" s="9" t="s">
        <v>62</v>
      </c>
      <c r="C23" s="12"/>
      <c r="D23" s="12"/>
      <c r="E23" s="12"/>
    </row>
    <row r="24" spans="1:5" x14ac:dyDescent="0.25">
      <c r="A24" s="4"/>
      <c r="B24" s="2" t="s">
        <v>84</v>
      </c>
      <c r="C24" s="12"/>
      <c r="D24" s="12"/>
      <c r="E24" s="12">
        <f>Tabelle17[[#This Row],[Soll]]-Tabelle17[[#This Row],[Ist]]</f>
        <v>0</v>
      </c>
    </row>
    <row r="25" spans="1:5" x14ac:dyDescent="0.25">
      <c r="A25" s="4"/>
      <c r="B25" t="s">
        <v>67</v>
      </c>
      <c r="C25" s="12"/>
      <c r="D25" s="12"/>
      <c r="E25" s="12">
        <f>Tabelle17[[#This Row],[Soll]]-Tabelle17[[#This Row],[Ist]]</f>
        <v>0</v>
      </c>
    </row>
    <row r="26" spans="1:5" x14ac:dyDescent="0.25">
      <c r="A26" s="4"/>
      <c r="B26" s="9" t="s">
        <v>59</v>
      </c>
      <c r="C26" s="12"/>
      <c r="D26" s="12"/>
      <c r="E26" s="12">
        <f>Tabelle17[[#This Row],[Soll]]-Tabelle17[[#This Row],[Ist]]</f>
        <v>0</v>
      </c>
    </row>
    <row r="27" spans="1:5" x14ac:dyDescent="0.25">
      <c r="A27" s="4"/>
      <c r="B27" s="7" t="s">
        <v>68</v>
      </c>
      <c r="C27" s="12"/>
      <c r="D27" s="12"/>
      <c r="E27" s="12">
        <f>Tabelle17[[#This Row],[Soll]]-Tabelle17[[#This Row],[Ist]]</f>
        <v>0</v>
      </c>
    </row>
    <row r="28" spans="1:5" x14ac:dyDescent="0.25">
      <c r="A28" s="4"/>
      <c r="B28" t="s">
        <v>85</v>
      </c>
      <c r="C28" s="12"/>
      <c r="D28" s="12"/>
      <c r="E28" s="12">
        <f>Tabelle17[[#This Row],[Soll]]-Tabelle17[[#This Row],[Ist]]</f>
        <v>0</v>
      </c>
    </row>
    <row r="29" spans="1:5" x14ac:dyDescent="0.25">
      <c r="A29" s="4"/>
      <c r="B29" s="9" t="s">
        <v>72</v>
      </c>
      <c r="C29" s="12"/>
      <c r="D29" s="12"/>
      <c r="E29" s="12">
        <f>Tabelle17[[#This Row],[Soll]]-Tabelle17[[#This Row],[Ist]]</f>
        <v>0</v>
      </c>
    </row>
    <row r="30" spans="1:5" x14ac:dyDescent="0.25">
      <c r="A30" s="4"/>
      <c r="B30" t="s">
        <v>73</v>
      </c>
      <c r="C30" s="12"/>
      <c r="D30" s="12"/>
      <c r="E30" s="12">
        <f>Tabelle17[[#This Row],[Soll]]-Tabelle17[[#This Row],[Ist]]</f>
        <v>0</v>
      </c>
    </row>
    <row r="31" spans="1:5" ht="75" x14ac:dyDescent="0.25">
      <c r="A31" s="4"/>
      <c r="B31" s="2" t="s">
        <v>74</v>
      </c>
      <c r="C31" s="12"/>
      <c r="D31" s="12"/>
      <c r="E31" s="12">
        <f>Tabelle17[[#This Row],[Soll]]-Tabelle17[[#This Row],[Ist]]</f>
        <v>0</v>
      </c>
    </row>
    <row r="32" spans="1:5" x14ac:dyDescent="0.25">
      <c r="A32" s="4"/>
      <c r="B32" s="2" t="s">
        <v>86</v>
      </c>
      <c r="C32" s="12"/>
      <c r="D32" s="12"/>
      <c r="E32" s="12">
        <f>Tabelle17[[#This Row],[Soll]]-Tabelle17[[#This Row],[Ist]]</f>
        <v>0</v>
      </c>
    </row>
    <row r="33" spans="1:5" x14ac:dyDescent="0.25">
      <c r="A33" s="4"/>
      <c r="B33" s="2" t="s">
        <v>63</v>
      </c>
      <c r="C33" s="12"/>
      <c r="D33" s="12"/>
      <c r="E33" s="12">
        <f>Tabelle17[[#This Row],[Soll]]-Tabelle17[[#This Row],[Ist]]</f>
        <v>0</v>
      </c>
    </row>
    <row r="34" spans="1:5" ht="15.75" thickBot="1" x14ac:dyDescent="0.3">
      <c r="A34" s="4"/>
      <c r="C34" s="16">
        <f>SUM(C5:C33)</f>
        <v>0</v>
      </c>
      <c r="D34" s="14">
        <f>SUM(D5:D33)</f>
        <v>0</v>
      </c>
      <c r="E34" s="14">
        <f>SUM(E5:E33)</f>
        <v>0</v>
      </c>
    </row>
    <row r="35" spans="1:5" ht="15.75" thickTop="1" x14ac:dyDescent="0.25">
      <c r="A35" s="4"/>
      <c r="C35" s="16"/>
      <c r="D35" s="16"/>
      <c r="E35" s="16"/>
    </row>
    <row r="37" spans="1:5" x14ac:dyDescent="0.25">
      <c r="B37" s="2"/>
      <c r="C37" s="30"/>
    </row>
    <row r="38" spans="1:5" x14ac:dyDescent="0.25">
      <c r="B38" s="2"/>
      <c r="C38" s="31"/>
      <c r="D38" s="29"/>
      <c r="E38" s="29"/>
    </row>
    <row r="40" spans="1:5" x14ac:dyDescent="0.25">
      <c r="C40" s="5"/>
    </row>
    <row r="41" spans="1:5" x14ac:dyDescent="0.25">
      <c r="B41" s="2"/>
      <c r="C41" s="5"/>
    </row>
  </sheetData>
  <mergeCells count="1">
    <mergeCell ref="A1:E3"/>
  </mergeCells>
  <pageMargins left="0.7" right="0.7" top="0.78740157499999996" bottom="0.78740157499999996" header="0.3" footer="0.3"/>
  <pageSetup paperSize="9" scale="9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Monatliche Fixkosten</vt:lpstr>
      <vt:lpstr>Fahrtkosten</vt:lpstr>
      <vt:lpstr>Einzugskosten</vt:lpstr>
      <vt:lpstr>Einzugskosten!Print_Area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As</dc:creator>
  <cp:lastModifiedBy>Andi</cp:lastModifiedBy>
  <cp:lastPrinted>2017-10-06T14:22:36Z</cp:lastPrinted>
  <dcterms:created xsi:type="dcterms:W3CDTF">2011-06-27T18:56:46Z</dcterms:created>
  <dcterms:modified xsi:type="dcterms:W3CDTF">2018-07-20T15:40:17Z</dcterms:modified>
</cp:coreProperties>
</file>